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1.xml" ContentType="application/vnd.openxmlformats-officedocument.themeOverrid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sjat\Downloads\"/>
    </mc:Choice>
  </mc:AlternateContent>
  <xr:revisionPtr revIDLastSave="0" documentId="8_{F925C949-3648-4BBE-AB4E-ED74AADF2E39}" xr6:coauthVersionLast="47" xr6:coauthVersionMax="47" xr10:uidLastSave="{00000000-0000-0000-0000-000000000000}"/>
  <bookViews>
    <workbookView xWindow="1900" yWindow="1900" windowWidth="14400" windowHeight="7350" xr2:uid="{E7ECBCA8-4609-40EF-BD3C-90CC85B0F0CE}"/>
  </bookViews>
  <sheets>
    <sheet name="Graphic" sheetId="2" r:id="rId1"/>
    <sheet name="Unsheltered Data" sheetId="4" r:id="rId2"/>
    <sheet name="Sheltered PIT Details" sheetId="1" r:id="rId3"/>
    <sheet name="HIC" sheetId="5" r:id="rId4"/>
    <sheet name="Annual Data" sheetId="3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8" i="5" l="1"/>
  <c r="J2" i="1"/>
  <c r="K2" i="1" s="1"/>
  <c r="H3" i="4"/>
  <c r="H5" i="4"/>
  <c r="H6" i="4"/>
  <c r="H7" i="4"/>
  <c r="H8" i="4"/>
  <c r="H2" i="4"/>
  <c r="J3" i="5"/>
  <c r="J4" i="5"/>
  <c r="J5" i="5"/>
  <c r="J6" i="5"/>
  <c r="J7" i="5"/>
  <c r="J2" i="5"/>
  <c r="K3" i="1"/>
  <c r="K5" i="1"/>
  <c r="K6" i="1"/>
  <c r="K7" i="1"/>
  <c r="K8" i="1"/>
  <c r="I3" i="3"/>
  <c r="I2" i="3"/>
  <c r="I8" i="1"/>
  <c r="I6" i="1"/>
  <c r="I5" i="1"/>
  <c r="I2" i="1"/>
  <c r="B5" i="1"/>
  <c r="D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tc={75F99E32-9584-4F8B-B646-946CB0C65815}</author>
    <author>tc={4FBB9790-7D98-4EAC-B61C-341A410BD380}</author>
  </authors>
  <commentList>
    <comment ref="B2" authorId="0" shapeId="0" xr:uid="{75F99E32-9584-4F8B-B646-946CB0C65815}">
      <text>
        <t>[Threaded comment]
Your version of Excel allows you to read this threaded comment; however, any edits to it will get removed if the file is opened in a newer version of Excel. Learn more: https://go.microsoft.com/fwlink/?linkid=870924
Comment:
    Unable to access HUDHD.info data on 3/22/22</t>
      </text>
    </comment>
    <comment ref="E2" authorId="1" shapeId="0" xr:uid="{4FBB9790-7D98-4EAC-B61C-341A410BD380}">
      <text>
        <t>[Threaded comment]
Your version of Excel allows you to read this threaded comment; however, any edits to it will get removed if the file is opened in a newer version of Excel. Learn more: https://go.microsoft.com/fwlink/?linkid=870924
Comment:
    Observation only count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tc={843020DC-8D22-48DD-AC97-C182DB4FF102}</author>
    <author>tc={B4B44693-FCD4-4535-BD9C-89A30F263974}</author>
  </authors>
  <commentList>
    <comment ref="A2" authorId="0" shapeId="0" xr:uid="{843020DC-8D22-48DD-AC97-C182DB4FF102}">
      <text>
        <t>[Threaded comment]
Your version of Excel allows you to read this threaded comment; however, any edits to it will get removed if the file is opened in a newer version of Excel. Learn more: https://go.microsoft.com/fwlink/?linkid=870924
Comment:
    ES, SH, TH</t>
      </text>
    </comment>
    <comment ref="A3" authorId="1" shapeId="0" xr:uid="{B4B44693-FCD4-4535-BD9C-89A30F263974}">
      <text>
        <t>[Threaded comment]
Your version of Excel allows you to read this threaded comment; however, any edits to it will get removed if the file is opened in a newer version of Excel. Learn more: https://go.microsoft.com/fwlink/?linkid=870924
Comment:
    Includes more project types: ES, SH, TH, PH</t>
      </text>
    </comment>
  </commentList>
</comments>
</file>

<file path=xl/sharedStrings.xml><?xml version="1.0" encoding="utf-8"?>
<sst xmlns="http://schemas.openxmlformats.org/spreadsheetml/2006/main" count="37" uniqueCount="25">
  <si>
    <t>PIT Date</t>
  </si>
  <si>
    <t>% Change</t>
  </si>
  <si>
    <t>Total Persons</t>
  </si>
  <si>
    <t>Adult Child</t>
  </si>
  <si>
    <t>Child Only</t>
  </si>
  <si>
    <t>Adult Only</t>
  </si>
  <si>
    <t>Youth</t>
  </si>
  <si>
    <t>Veteran</t>
  </si>
  <si>
    <t>CH</t>
  </si>
  <si>
    <t>ES</t>
  </si>
  <si>
    <t>SH</t>
  </si>
  <si>
    <t>TH</t>
  </si>
  <si>
    <t>PH-PSH</t>
  </si>
  <si>
    <t>PH-RRH</t>
  </si>
  <si>
    <t>PH-Other</t>
  </si>
  <si>
    <t>Reporting Year</t>
  </si>
  <si>
    <t>2015-2016</t>
  </si>
  <si>
    <t>2016-2017</t>
  </si>
  <si>
    <t>2017-2018</t>
  </si>
  <si>
    <t>2018-2019</t>
  </si>
  <si>
    <t>2019-2020</t>
  </si>
  <si>
    <t>2020-2021</t>
  </si>
  <si>
    <t>2021-2022</t>
  </si>
  <si>
    <t>Total Persons (SPM)</t>
  </si>
  <si>
    <t>Total Persons (LSA)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</si>
</sst>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1">
    <xf numFmtId="0" fontId="0" fillId="0" borderId="0" xfId="0"/>
    <xf numFmtId="0" fontId="1" fillId="0" borderId="0" xfId="0" applyFont="1"/>
    <xf numFmtId="14" fontId="1" fillId="0" borderId="0" xfId="0" applyNumberFormat="1" applyFont="1"/>
    <xf numFmtId="0" fontId="1" fillId="0" borderId="0" xfId="0" applyFont="1" applyAlignment="1">
      <alignment horizontal="left"/>
    </xf>
    <xf numFmtId="0" fontId="0" fillId="2" borderId="0" xfId="0" applyFill="1"/>
    <xf numFmtId="9" fontId="1" fillId="0" borderId="0" xfId="0" applyNumberFormat="1" applyFont="1"/>
    <xf numFmtId="9" fontId="0" fillId="0" borderId="0" xfId="1" applyFont="1"/>
    <xf numFmtId="0" fontId="3" fillId="0" borderId="0" xfId="0" applyFont="1"/>
    <xf numFmtId="9" fontId="1" fillId="0" borderId="0" xfId="1" applyFont="1"/>
    <xf numFmtId="0" fontId="4" fillId="0" borderId="0" xfId="0" applyFont="1"/>
    <xf numFmtId="0" fontId="5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Annual</a:t>
            </a:r>
            <a:r>
              <a:rPr lang="en-US" baseline="0"/>
              <a:t> Sheltered Point-in-Time: </a:t>
            </a:r>
          </a:p>
          <a:p>
            <a:pPr>
              <a:defRPr/>
            </a:pPr>
            <a:r>
              <a:rPr lang="en-US"/>
              <a:t>Persons b</a:t>
            </a:r>
            <a:r>
              <a:rPr lang="en-US" baseline="0"/>
              <a:t>y Household Type </a:t>
            </a:r>
          </a:p>
          <a:p>
            <a:pPr>
              <a:defRPr/>
            </a:pPr>
            <a:r>
              <a:rPr lang="en-US" sz="1200" baseline="0"/>
              <a:t>(ES, SH, TH)</a:t>
            </a:r>
            <a:endParaRPr lang="en-US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1"/>
          <c:order val="1"/>
          <c:tx>
            <c:strRef>
              <c:f>'Sheltered PIT Details'!$A$3</c:f>
              <c:strCache>
                <c:ptCount val="1"/>
                <c:pt idx="0">
                  <c:v>Adult Child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'Sheltered PIT Details'!$B$1:$J$1</c:f>
              <c:numCache>
                <c:formatCode>m/d/yyyy</c:formatCode>
                <c:ptCount val="9"/>
                <c:pt idx="0">
                  <c:v>42032</c:v>
                </c:pt>
                <c:pt idx="1">
                  <c:v>42396</c:v>
                </c:pt>
                <c:pt idx="2">
                  <c:v>42760</c:v>
                </c:pt>
                <c:pt idx="3">
                  <c:v>43125</c:v>
                </c:pt>
                <c:pt idx="4">
                  <c:v>43488</c:v>
                </c:pt>
                <c:pt idx="5">
                  <c:v>43852</c:v>
                </c:pt>
                <c:pt idx="6">
                  <c:v>44223</c:v>
                </c:pt>
                <c:pt idx="7">
                  <c:v>44587</c:v>
                </c:pt>
                <c:pt idx="8">
                  <c:v>44951</c:v>
                </c:pt>
              </c:numCache>
            </c:numRef>
          </c:cat>
          <c:val>
            <c:numRef>
              <c:f>'Sheltered PIT Details'!$B$3:$J$3</c:f>
              <c:numCache>
                <c:formatCode>General</c:formatCode>
                <c:ptCount val="9"/>
                <c:pt idx="0">
                  <c:v>382</c:v>
                </c:pt>
                <c:pt idx="1">
                  <c:v>351</c:v>
                </c:pt>
                <c:pt idx="2">
                  <c:v>126</c:v>
                </c:pt>
                <c:pt idx="3">
                  <c:v>124</c:v>
                </c:pt>
                <c:pt idx="4">
                  <c:v>122</c:v>
                </c:pt>
                <c:pt idx="5">
                  <c:v>137</c:v>
                </c:pt>
                <c:pt idx="6">
                  <c:v>228</c:v>
                </c:pt>
                <c:pt idx="7">
                  <c:v>318</c:v>
                </c:pt>
                <c:pt idx="8">
                  <c:v>310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B3-4AD6-A782-ABD19C43686E}"/>
            </c:ext>
          </c:extLst>
        </c:ser>
        <c:ser>
          <c:idx val="2"/>
          <c:order val="2"/>
          <c:tx>
            <c:strRef>
              <c:f>'Sheltered PIT Details'!$A$4</c:f>
              <c:strCache>
                <c:ptCount val="1"/>
                <c:pt idx="0">
                  <c:v>Child Only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'Sheltered PIT Details'!$B$1:$J$1</c:f>
              <c:numCache>
                <c:formatCode>m/d/yyyy</c:formatCode>
                <c:ptCount val="9"/>
                <c:pt idx="0">
                  <c:v>42032</c:v>
                </c:pt>
                <c:pt idx="1">
                  <c:v>42396</c:v>
                </c:pt>
                <c:pt idx="2">
                  <c:v>42760</c:v>
                </c:pt>
                <c:pt idx="3">
                  <c:v>43125</c:v>
                </c:pt>
                <c:pt idx="4">
                  <c:v>43488</c:v>
                </c:pt>
                <c:pt idx="5">
                  <c:v>43852</c:v>
                </c:pt>
                <c:pt idx="6">
                  <c:v>44223</c:v>
                </c:pt>
                <c:pt idx="7">
                  <c:v>44587</c:v>
                </c:pt>
                <c:pt idx="8">
                  <c:v>44951</c:v>
                </c:pt>
              </c:numCache>
            </c:numRef>
          </c:cat>
          <c:val>
            <c:numRef>
              <c:f>'Sheltered PIT Details'!$B$4:$J$4</c:f>
              <c:numCache>
                <c:formatCode>General</c:formatCode>
                <c:ptCount val="9"/>
                <c:pt idx="0">
                  <c:v>8</c:v>
                </c:pt>
                <c:pt idx="1">
                  <c:v>8</c:v>
                </c:pt>
                <c:pt idx="2">
                  <c:v>3</c:v>
                </c:pt>
                <c:pt idx="3">
                  <c:v>6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CB3-4AD6-A782-ABD19C43686E}"/>
            </c:ext>
          </c:extLst>
        </c:ser>
        <c:ser>
          <c:idx val="3"/>
          <c:order val="3"/>
          <c:tx>
            <c:strRef>
              <c:f>'Sheltered PIT Details'!$A$5</c:f>
              <c:strCache>
                <c:ptCount val="1"/>
                <c:pt idx="0">
                  <c:v>Adult Only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numRef>
              <c:f>'Sheltered PIT Details'!$B$1:$J$1</c:f>
              <c:numCache>
                <c:formatCode>m/d/yyyy</c:formatCode>
                <c:ptCount val="9"/>
                <c:pt idx="0">
                  <c:v>42032</c:v>
                </c:pt>
                <c:pt idx="1">
                  <c:v>42396</c:v>
                </c:pt>
                <c:pt idx="2">
                  <c:v>42760</c:v>
                </c:pt>
                <c:pt idx="3">
                  <c:v>43125</c:v>
                </c:pt>
                <c:pt idx="4">
                  <c:v>43488</c:v>
                </c:pt>
                <c:pt idx="5">
                  <c:v>43852</c:v>
                </c:pt>
                <c:pt idx="6">
                  <c:v>44223</c:v>
                </c:pt>
                <c:pt idx="7">
                  <c:v>44587</c:v>
                </c:pt>
                <c:pt idx="8">
                  <c:v>44951</c:v>
                </c:pt>
              </c:numCache>
            </c:numRef>
          </c:cat>
          <c:val>
            <c:numRef>
              <c:f>'Sheltered PIT Details'!$B$5:$J$5</c:f>
              <c:numCache>
                <c:formatCode>General</c:formatCode>
                <c:ptCount val="9"/>
                <c:pt idx="0">
                  <c:v>252</c:v>
                </c:pt>
                <c:pt idx="1">
                  <c:v>166</c:v>
                </c:pt>
                <c:pt idx="2">
                  <c:v>187</c:v>
                </c:pt>
                <c:pt idx="3">
                  <c:v>150</c:v>
                </c:pt>
                <c:pt idx="4">
                  <c:v>177</c:v>
                </c:pt>
                <c:pt idx="5">
                  <c:v>181</c:v>
                </c:pt>
                <c:pt idx="6">
                  <c:v>159</c:v>
                </c:pt>
                <c:pt idx="7">
                  <c:v>206</c:v>
                </c:pt>
                <c:pt idx="8">
                  <c:v>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CB3-4AD6-A782-ABD19C4368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2625768"/>
        <c:axId val="752621504"/>
        <c:extLst>
          <c:ext xmlns:c15="http://schemas.microsoft.com/office/drawing/2012/chart" uri="{02D57815-91ED-43cb-92C2-25804820EDAC}">
            <c15:filteredArea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'Sheltered PIT Details'!$A$2</c15:sqref>
                        </c15:formulaRef>
                      </c:ext>
                    </c:extLst>
                    <c:strCache>
                      <c:ptCount val="1"/>
                      <c:pt idx="0">
                        <c:v>Total Persons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cat>
                  <c:numRef>
                    <c:extLst>
                      <c:ext uri="{02D57815-91ED-43cb-92C2-25804820EDAC}">
                        <c15:formulaRef>
                          <c15:sqref>'Sheltered PIT Details'!$B$1:$J$1</c15:sqref>
                        </c15:formulaRef>
                      </c:ext>
                    </c:extLst>
                    <c:numCache>
                      <c:formatCode>m/d/yyyy</c:formatCode>
                      <c:ptCount val="9"/>
                      <c:pt idx="0">
                        <c:v>42032</c:v>
                      </c:pt>
                      <c:pt idx="1">
                        <c:v>42396</c:v>
                      </c:pt>
                      <c:pt idx="2">
                        <c:v>42760</c:v>
                      </c:pt>
                      <c:pt idx="3">
                        <c:v>43125</c:v>
                      </c:pt>
                      <c:pt idx="4">
                        <c:v>43488</c:v>
                      </c:pt>
                      <c:pt idx="5">
                        <c:v>43852</c:v>
                      </c:pt>
                      <c:pt idx="6">
                        <c:v>44223</c:v>
                      </c:pt>
                      <c:pt idx="7">
                        <c:v>44587</c:v>
                      </c:pt>
                      <c:pt idx="8">
                        <c:v>44951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'Sheltered PIT Details'!$B$2:$I$2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642</c:v>
                      </c:pt>
                      <c:pt idx="1">
                        <c:v>525</c:v>
                      </c:pt>
                      <c:pt idx="2">
                        <c:v>316</c:v>
                      </c:pt>
                      <c:pt idx="3">
                        <c:v>280</c:v>
                      </c:pt>
                      <c:pt idx="4">
                        <c:v>299</c:v>
                      </c:pt>
                      <c:pt idx="5">
                        <c:v>318</c:v>
                      </c:pt>
                      <c:pt idx="6">
                        <c:v>388</c:v>
                      </c:pt>
                      <c:pt idx="7">
                        <c:v>524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BCB3-4AD6-A782-ABD19C43686E}"/>
                  </c:ext>
                </c:extLst>
              </c15:ser>
            </c15:filteredAreaSeries>
          </c:ext>
        </c:extLst>
      </c:areaChart>
      <c:dateAx>
        <c:axId val="752625768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2621504"/>
        <c:crosses val="autoZero"/>
        <c:auto val="1"/>
        <c:lblOffset val="100"/>
        <c:baseTimeUnit val="months"/>
        <c:majorUnit val="1"/>
        <c:majorTimeUnit val="years"/>
      </c:dateAx>
      <c:valAx>
        <c:axId val="752621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262576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Annual Sheltered</a:t>
            </a:r>
            <a:r>
              <a:rPr lang="en-US" baseline="0"/>
              <a:t> Point-in-Time: </a:t>
            </a:r>
          </a:p>
          <a:p>
            <a:pPr>
              <a:defRPr/>
            </a:pPr>
            <a:r>
              <a:rPr lang="en-US"/>
              <a:t>Persons</a:t>
            </a:r>
            <a:r>
              <a:rPr lang="en-US" baseline="0"/>
              <a:t> in Households by Sub-Population</a:t>
            </a:r>
          </a:p>
          <a:p>
            <a:pPr>
              <a:defRPr/>
            </a:pPr>
            <a:r>
              <a:rPr lang="en-US" sz="1200" baseline="0"/>
              <a:t>(ES, SH, TH)</a:t>
            </a:r>
            <a:endParaRPr lang="en-US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4"/>
          <c:order val="4"/>
          <c:tx>
            <c:strRef>
              <c:f>'Sheltered PIT Details'!$A$6</c:f>
              <c:strCache>
                <c:ptCount val="1"/>
                <c:pt idx="0">
                  <c:v>Youth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cat>
            <c:numRef>
              <c:f>'Sheltered PIT Details'!$B$1:$J$1</c:f>
              <c:numCache>
                <c:formatCode>m/d/yyyy</c:formatCode>
                <c:ptCount val="9"/>
                <c:pt idx="0">
                  <c:v>42032</c:v>
                </c:pt>
                <c:pt idx="1">
                  <c:v>42396</c:v>
                </c:pt>
                <c:pt idx="2">
                  <c:v>42760</c:v>
                </c:pt>
                <c:pt idx="3">
                  <c:v>43125</c:v>
                </c:pt>
                <c:pt idx="4">
                  <c:v>43488</c:v>
                </c:pt>
                <c:pt idx="5">
                  <c:v>43852</c:v>
                </c:pt>
                <c:pt idx="6">
                  <c:v>44223</c:v>
                </c:pt>
                <c:pt idx="7">
                  <c:v>44587</c:v>
                </c:pt>
                <c:pt idx="8">
                  <c:v>44951</c:v>
                </c:pt>
              </c:numCache>
            </c:numRef>
          </c:cat>
          <c:val>
            <c:numRef>
              <c:f>'Sheltered PIT Details'!$B$6:$J$6</c:f>
              <c:numCache>
                <c:formatCode>General</c:formatCode>
                <c:ptCount val="9"/>
                <c:pt idx="0">
                  <c:v>118</c:v>
                </c:pt>
                <c:pt idx="1">
                  <c:v>95</c:v>
                </c:pt>
                <c:pt idx="2">
                  <c:v>78</c:v>
                </c:pt>
                <c:pt idx="3">
                  <c:v>85</c:v>
                </c:pt>
                <c:pt idx="4">
                  <c:v>71</c:v>
                </c:pt>
                <c:pt idx="5">
                  <c:v>77</c:v>
                </c:pt>
                <c:pt idx="6">
                  <c:v>70</c:v>
                </c:pt>
                <c:pt idx="7">
                  <c:v>70</c:v>
                </c:pt>
                <c:pt idx="8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BBE-4DE7-B6BB-54F783535ACF}"/>
            </c:ext>
          </c:extLst>
        </c:ser>
        <c:ser>
          <c:idx val="5"/>
          <c:order val="5"/>
          <c:tx>
            <c:strRef>
              <c:f>'Sheltered PIT Details'!$A$7</c:f>
              <c:strCache>
                <c:ptCount val="1"/>
                <c:pt idx="0">
                  <c:v>Veteran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cat>
            <c:numRef>
              <c:f>'Sheltered PIT Details'!$B$1:$J$1</c:f>
              <c:numCache>
                <c:formatCode>m/d/yyyy</c:formatCode>
                <c:ptCount val="9"/>
                <c:pt idx="0">
                  <c:v>42032</c:v>
                </c:pt>
                <c:pt idx="1">
                  <c:v>42396</c:v>
                </c:pt>
                <c:pt idx="2">
                  <c:v>42760</c:v>
                </c:pt>
                <c:pt idx="3">
                  <c:v>43125</c:v>
                </c:pt>
                <c:pt idx="4">
                  <c:v>43488</c:v>
                </c:pt>
                <c:pt idx="5">
                  <c:v>43852</c:v>
                </c:pt>
                <c:pt idx="6">
                  <c:v>44223</c:v>
                </c:pt>
                <c:pt idx="7">
                  <c:v>44587</c:v>
                </c:pt>
                <c:pt idx="8">
                  <c:v>44951</c:v>
                </c:pt>
              </c:numCache>
            </c:numRef>
          </c:cat>
          <c:val>
            <c:numRef>
              <c:f>'Sheltered PIT Details'!$B$7:$J$7</c:f>
              <c:numCache>
                <c:formatCode>General</c:formatCode>
                <c:ptCount val="9"/>
                <c:pt idx="0">
                  <c:v>28</c:v>
                </c:pt>
                <c:pt idx="1">
                  <c:v>26</c:v>
                </c:pt>
                <c:pt idx="2">
                  <c:v>8</c:v>
                </c:pt>
                <c:pt idx="3">
                  <c:v>13</c:v>
                </c:pt>
                <c:pt idx="4">
                  <c:v>7</c:v>
                </c:pt>
                <c:pt idx="5">
                  <c:v>8</c:v>
                </c:pt>
                <c:pt idx="6">
                  <c:v>6</c:v>
                </c:pt>
                <c:pt idx="7">
                  <c:v>12</c:v>
                </c:pt>
                <c:pt idx="8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BBE-4DE7-B6BB-54F783535ACF}"/>
            </c:ext>
          </c:extLst>
        </c:ser>
        <c:ser>
          <c:idx val="6"/>
          <c:order val="6"/>
          <c:tx>
            <c:strRef>
              <c:f>'Sheltered PIT Details'!$A$8</c:f>
              <c:strCache>
                <c:ptCount val="1"/>
                <c:pt idx="0">
                  <c:v>CH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cat>
            <c:numRef>
              <c:f>'Sheltered PIT Details'!$B$1:$J$1</c:f>
              <c:numCache>
                <c:formatCode>m/d/yyyy</c:formatCode>
                <c:ptCount val="9"/>
                <c:pt idx="0">
                  <c:v>42032</c:v>
                </c:pt>
                <c:pt idx="1">
                  <c:v>42396</c:v>
                </c:pt>
                <c:pt idx="2">
                  <c:v>42760</c:v>
                </c:pt>
                <c:pt idx="3">
                  <c:v>43125</c:v>
                </c:pt>
                <c:pt idx="4">
                  <c:v>43488</c:v>
                </c:pt>
                <c:pt idx="5">
                  <c:v>43852</c:v>
                </c:pt>
                <c:pt idx="6">
                  <c:v>44223</c:v>
                </c:pt>
                <c:pt idx="7">
                  <c:v>44587</c:v>
                </c:pt>
                <c:pt idx="8">
                  <c:v>44951</c:v>
                </c:pt>
              </c:numCache>
            </c:numRef>
          </c:cat>
          <c:val>
            <c:numRef>
              <c:f>'Sheltered PIT Details'!$B$8:$J$8</c:f>
              <c:numCache>
                <c:formatCode>General</c:formatCode>
                <c:ptCount val="9"/>
                <c:pt idx="0">
                  <c:v>50</c:v>
                </c:pt>
                <c:pt idx="1">
                  <c:v>33</c:v>
                </c:pt>
                <c:pt idx="2">
                  <c:v>33</c:v>
                </c:pt>
                <c:pt idx="3">
                  <c:v>28</c:v>
                </c:pt>
                <c:pt idx="4">
                  <c:v>30</c:v>
                </c:pt>
                <c:pt idx="5">
                  <c:v>49</c:v>
                </c:pt>
                <c:pt idx="6">
                  <c:v>68</c:v>
                </c:pt>
                <c:pt idx="7">
                  <c:v>58</c:v>
                </c:pt>
                <c:pt idx="8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BBE-4DE7-B6BB-54F783535A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2625768"/>
        <c:axId val="752621504"/>
        <c:extLst>
          <c:ext xmlns:c15="http://schemas.microsoft.com/office/drawing/2012/chart" uri="{02D57815-91ED-43cb-92C2-25804820EDAC}">
            <c15:filteredArea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'Sheltered PIT Details'!$A$2</c15:sqref>
                        </c15:formulaRef>
                      </c:ext>
                    </c:extLst>
                    <c:strCache>
                      <c:ptCount val="1"/>
                      <c:pt idx="0">
                        <c:v>Total Persons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cat>
                  <c:numRef>
                    <c:extLst>
                      <c:ext uri="{02D57815-91ED-43cb-92C2-25804820EDAC}">
                        <c15:formulaRef>
                          <c15:sqref>'Sheltered PIT Details'!$B$1:$J$1</c15:sqref>
                        </c15:formulaRef>
                      </c:ext>
                    </c:extLst>
                    <c:numCache>
                      <c:formatCode>m/d/yyyy</c:formatCode>
                      <c:ptCount val="9"/>
                      <c:pt idx="0">
                        <c:v>42032</c:v>
                      </c:pt>
                      <c:pt idx="1">
                        <c:v>42396</c:v>
                      </c:pt>
                      <c:pt idx="2">
                        <c:v>42760</c:v>
                      </c:pt>
                      <c:pt idx="3">
                        <c:v>43125</c:v>
                      </c:pt>
                      <c:pt idx="4">
                        <c:v>43488</c:v>
                      </c:pt>
                      <c:pt idx="5">
                        <c:v>43852</c:v>
                      </c:pt>
                      <c:pt idx="6">
                        <c:v>44223</c:v>
                      </c:pt>
                      <c:pt idx="7">
                        <c:v>44587</c:v>
                      </c:pt>
                      <c:pt idx="8">
                        <c:v>44951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'Sheltered PIT Details'!$B$2:$I$2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642</c:v>
                      </c:pt>
                      <c:pt idx="1">
                        <c:v>525</c:v>
                      </c:pt>
                      <c:pt idx="2">
                        <c:v>316</c:v>
                      </c:pt>
                      <c:pt idx="3">
                        <c:v>280</c:v>
                      </c:pt>
                      <c:pt idx="4">
                        <c:v>299</c:v>
                      </c:pt>
                      <c:pt idx="5">
                        <c:v>318</c:v>
                      </c:pt>
                      <c:pt idx="6">
                        <c:v>388</c:v>
                      </c:pt>
                      <c:pt idx="7">
                        <c:v>524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8BBE-4DE7-B6BB-54F783535ACF}"/>
                  </c:ext>
                </c:extLst>
              </c15:ser>
            </c15:filteredAreaSeries>
            <c15:filteredArea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'Sheltered PIT Details'!$A$3</c15:sqref>
                        </c15:formulaRef>
                      </c:ext>
                    </c:extLst>
                    <c:strCache>
                      <c:ptCount val="1"/>
                      <c:pt idx="0">
                        <c:v>Adult Child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'Sheltered PIT Details'!$B$1:$J$1</c15:sqref>
                        </c15:formulaRef>
                      </c:ext>
                    </c:extLst>
                    <c:numCache>
                      <c:formatCode>m/d/yyyy</c:formatCode>
                      <c:ptCount val="9"/>
                      <c:pt idx="0">
                        <c:v>42032</c:v>
                      </c:pt>
                      <c:pt idx="1">
                        <c:v>42396</c:v>
                      </c:pt>
                      <c:pt idx="2">
                        <c:v>42760</c:v>
                      </c:pt>
                      <c:pt idx="3">
                        <c:v>43125</c:v>
                      </c:pt>
                      <c:pt idx="4">
                        <c:v>43488</c:v>
                      </c:pt>
                      <c:pt idx="5">
                        <c:v>43852</c:v>
                      </c:pt>
                      <c:pt idx="6">
                        <c:v>44223</c:v>
                      </c:pt>
                      <c:pt idx="7">
                        <c:v>44587</c:v>
                      </c:pt>
                      <c:pt idx="8">
                        <c:v>44951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'Sheltered PIT Details'!$B$3:$I$3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382</c:v>
                      </c:pt>
                      <c:pt idx="1">
                        <c:v>351</c:v>
                      </c:pt>
                      <c:pt idx="2">
                        <c:v>126</c:v>
                      </c:pt>
                      <c:pt idx="3">
                        <c:v>124</c:v>
                      </c:pt>
                      <c:pt idx="4">
                        <c:v>122</c:v>
                      </c:pt>
                      <c:pt idx="5">
                        <c:v>137</c:v>
                      </c:pt>
                      <c:pt idx="6">
                        <c:v>228</c:v>
                      </c:pt>
                      <c:pt idx="7">
                        <c:v>318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8BBE-4DE7-B6BB-54F783535ACF}"/>
                  </c:ext>
                </c:extLst>
              </c15:ser>
            </c15:filteredAreaSeries>
            <c15:filteredArea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'Sheltered PIT Details'!$A$4</c15:sqref>
                        </c15:formulaRef>
                      </c:ext>
                    </c:extLst>
                    <c:strCache>
                      <c:ptCount val="1"/>
                      <c:pt idx="0">
                        <c:v>Child Only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'Sheltered PIT Details'!$B$1:$J$1</c15:sqref>
                        </c15:formulaRef>
                      </c:ext>
                    </c:extLst>
                    <c:numCache>
                      <c:formatCode>m/d/yyyy</c:formatCode>
                      <c:ptCount val="9"/>
                      <c:pt idx="0">
                        <c:v>42032</c:v>
                      </c:pt>
                      <c:pt idx="1">
                        <c:v>42396</c:v>
                      </c:pt>
                      <c:pt idx="2">
                        <c:v>42760</c:v>
                      </c:pt>
                      <c:pt idx="3">
                        <c:v>43125</c:v>
                      </c:pt>
                      <c:pt idx="4">
                        <c:v>43488</c:v>
                      </c:pt>
                      <c:pt idx="5">
                        <c:v>43852</c:v>
                      </c:pt>
                      <c:pt idx="6">
                        <c:v>44223</c:v>
                      </c:pt>
                      <c:pt idx="7">
                        <c:v>44587</c:v>
                      </c:pt>
                      <c:pt idx="8">
                        <c:v>44951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'Sheltered PIT Details'!$B$4:$I$4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8</c:v>
                      </c:pt>
                      <c:pt idx="1">
                        <c:v>8</c:v>
                      </c:pt>
                      <c:pt idx="2">
                        <c:v>3</c:v>
                      </c:pt>
                      <c:pt idx="3">
                        <c:v>6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1</c:v>
                      </c:pt>
                      <c:pt idx="7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8BBE-4DE7-B6BB-54F783535ACF}"/>
                  </c:ext>
                </c:extLst>
              </c15:ser>
            </c15:filteredAreaSeries>
            <c15:filteredArea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'Sheltered PIT Details'!$A$5</c15:sqref>
                        </c15:formulaRef>
                      </c:ext>
                    </c:extLst>
                    <c:strCache>
                      <c:ptCount val="1"/>
                      <c:pt idx="0">
                        <c:v>Adult Only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'Sheltered PIT Details'!$B$1:$J$1</c15:sqref>
                        </c15:formulaRef>
                      </c:ext>
                    </c:extLst>
                    <c:numCache>
                      <c:formatCode>m/d/yyyy</c:formatCode>
                      <c:ptCount val="9"/>
                      <c:pt idx="0">
                        <c:v>42032</c:v>
                      </c:pt>
                      <c:pt idx="1">
                        <c:v>42396</c:v>
                      </c:pt>
                      <c:pt idx="2">
                        <c:v>42760</c:v>
                      </c:pt>
                      <c:pt idx="3">
                        <c:v>43125</c:v>
                      </c:pt>
                      <c:pt idx="4">
                        <c:v>43488</c:v>
                      </c:pt>
                      <c:pt idx="5">
                        <c:v>43852</c:v>
                      </c:pt>
                      <c:pt idx="6">
                        <c:v>44223</c:v>
                      </c:pt>
                      <c:pt idx="7">
                        <c:v>44587</c:v>
                      </c:pt>
                      <c:pt idx="8">
                        <c:v>44951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'Sheltered PIT Details'!$B$5:$I$5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252</c:v>
                      </c:pt>
                      <c:pt idx="1">
                        <c:v>166</c:v>
                      </c:pt>
                      <c:pt idx="2">
                        <c:v>187</c:v>
                      </c:pt>
                      <c:pt idx="3">
                        <c:v>150</c:v>
                      </c:pt>
                      <c:pt idx="4">
                        <c:v>177</c:v>
                      </c:pt>
                      <c:pt idx="5">
                        <c:v>181</c:v>
                      </c:pt>
                      <c:pt idx="6">
                        <c:v>159</c:v>
                      </c:pt>
                      <c:pt idx="7">
                        <c:v>206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8BBE-4DE7-B6BB-54F783535ACF}"/>
                  </c:ext>
                </c:extLst>
              </c15:ser>
            </c15:filteredAreaSeries>
          </c:ext>
        </c:extLst>
      </c:areaChart>
      <c:dateAx>
        <c:axId val="752625768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2621504"/>
        <c:crosses val="autoZero"/>
        <c:auto val="1"/>
        <c:lblOffset val="100"/>
        <c:baseTimeUnit val="months"/>
        <c:majorUnit val="1"/>
        <c:majorTimeUnit val="years"/>
      </c:dateAx>
      <c:valAx>
        <c:axId val="752621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262576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Annual System Performance Measure #3: </a:t>
            </a:r>
          </a:p>
          <a:p>
            <a:pPr>
              <a:defRPr/>
            </a:pPr>
            <a:r>
              <a:rPr lang="en-US"/>
              <a:t>Total Homeless Persons </a:t>
            </a:r>
          </a:p>
          <a:p>
            <a:pPr>
              <a:defRPr/>
            </a:pPr>
            <a:r>
              <a:rPr lang="en-US" sz="1200"/>
              <a:t>(HMIS: ES, TH, SH)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'Annual Data'!$A$2</c:f>
              <c:strCache>
                <c:ptCount val="1"/>
                <c:pt idx="0">
                  <c:v>Total Persons (SPM)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'Annual Data'!$B$1:$H$1</c:f>
              <c:strCache>
                <c:ptCount val="7"/>
                <c:pt idx="0">
                  <c:v>2015-2016</c:v>
                </c:pt>
                <c:pt idx="1">
                  <c:v>2016-2017</c:v>
                </c:pt>
                <c:pt idx="2">
                  <c:v>2017-2018</c:v>
                </c:pt>
                <c:pt idx="3">
                  <c:v>2018-2019</c:v>
                </c:pt>
                <c:pt idx="4">
                  <c:v>2019-2020</c:v>
                </c:pt>
                <c:pt idx="5">
                  <c:v>2020-2021</c:v>
                </c:pt>
                <c:pt idx="6">
                  <c:v>2021-2022</c:v>
                </c:pt>
              </c:strCache>
            </c:strRef>
          </c:cat>
          <c:val>
            <c:numRef>
              <c:f>'Annual Data'!$B$2:$H$2</c:f>
              <c:numCache>
                <c:formatCode>General</c:formatCode>
                <c:ptCount val="7"/>
                <c:pt idx="0">
                  <c:v>1400</c:v>
                </c:pt>
                <c:pt idx="1">
                  <c:v>1174</c:v>
                </c:pt>
                <c:pt idx="2">
                  <c:v>1214</c:v>
                </c:pt>
                <c:pt idx="3">
                  <c:v>1113</c:v>
                </c:pt>
                <c:pt idx="4">
                  <c:v>1321</c:v>
                </c:pt>
                <c:pt idx="5">
                  <c:v>982</c:v>
                </c:pt>
                <c:pt idx="6">
                  <c:v>1094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0FC6-4AF6-83B4-37220DD828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8811432"/>
        <c:axId val="728815040"/>
      </c:lineChart>
      <c:catAx>
        <c:axId val="728811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8815040"/>
        <c:crosses val="autoZero"/>
        <c:auto val="1"/>
        <c:lblAlgn val="ctr"/>
        <c:lblOffset val="100"/>
        <c:noMultiLvlLbl val="0"/>
      </c:catAx>
      <c:valAx>
        <c:axId val="728815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88114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Unsheltered </a:t>
            </a:r>
            <a:r>
              <a:rPr lang="en-US" baseline="0"/>
              <a:t>Point-in-Time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'Unsheltered Data'!$A$2</c:f>
              <c:strCache>
                <c:ptCount val="1"/>
                <c:pt idx="0">
                  <c:v>Total Persons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'Unsheltered Data'!$B$1:$G$1</c:f>
              <c:numCache>
                <c:formatCode>m/d/yyyy</c:formatCode>
                <c:ptCount val="6"/>
                <c:pt idx="0">
                  <c:v>42032</c:v>
                </c:pt>
                <c:pt idx="1">
                  <c:v>42760</c:v>
                </c:pt>
                <c:pt idx="2">
                  <c:v>43488</c:v>
                </c:pt>
                <c:pt idx="3">
                  <c:v>44223</c:v>
                </c:pt>
                <c:pt idx="4">
                  <c:v>44587</c:v>
                </c:pt>
                <c:pt idx="5">
                  <c:v>44951</c:v>
                </c:pt>
              </c:numCache>
            </c:numRef>
          </c:cat>
          <c:val>
            <c:numRef>
              <c:f>'Unsheltered Data'!$B$2:$G$2</c:f>
              <c:numCache>
                <c:formatCode>General</c:formatCode>
                <c:ptCount val="6"/>
                <c:pt idx="0">
                  <c:v>30</c:v>
                </c:pt>
                <c:pt idx="1">
                  <c:v>15</c:v>
                </c:pt>
                <c:pt idx="2">
                  <c:v>10</c:v>
                </c:pt>
                <c:pt idx="3">
                  <c:v>37</c:v>
                </c:pt>
                <c:pt idx="4">
                  <c:v>31</c:v>
                </c:pt>
                <c:pt idx="5">
                  <c:v>33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3-C436-4C1A-AB76-6709E4B61E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52625768"/>
        <c:axId val="752621504"/>
      </c:lineChart>
      <c:dateAx>
        <c:axId val="752625768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2621504"/>
        <c:crosses val="autoZero"/>
        <c:auto val="1"/>
        <c:lblOffset val="100"/>
        <c:baseTimeUnit val="years"/>
        <c:majorUnit val="1"/>
        <c:majorTimeUnit val="years"/>
      </c:dateAx>
      <c:valAx>
        <c:axId val="752621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26257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Annual</a:t>
            </a:r>
            <a:r>
              <a:rPr lang="en-US" baseline="0"/>
              <a:t> Housing Inventory Count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HIC!$A$2</c:f>
              <c:strCache>
                <c:ptCount val="1"/>
                <c:pt idx="0">
                  <c:v>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HIC!$B$1:$I$1</c:f>
              <c:numCache>
                <c:formatCode>m/d/yyyy</c:formatCode>
                <c:ptCount val="8"/>
                <c:pt idx="0">
                  <c:v>42396</c:v>
                </c:pt>
                <c:pt idx="1">
                  <c:v>42760</c:v>
                </c:pt>
                <c:pt idx="2">
                  <c:v>43125</c:v>
                </c:pt>
                <c:pt idx="3">
                  <c:v>43488</c:v>
                </c:pt>
                <c:pt idx="4">
                  <c:v>43852</c:v>
                </c:pt>
                <c:pt idx="5">
                  <c:v>44223</c:v>
                </c:pt>
                <c:pt idx="6">
                  <c:v>44587</c:v>
                </c:pt>
                <c:pt idx="7">
                  <c:v>44951</c:v>
                </c:pt>
              </c:numCache>
            </c:numRef>
          </c:cat>
          <c:val>
            <c:numRef>
              <c:f>HIC!$B$2:$I$2</c:f>
              <c:numCache>
                <c:formatCode>General</c:formatCode>
                <c:ptCount val="8"/>
                <c:pt idx="0">
                  <c:v>136</c:v>
                </c:pt>
                <c:pt idx="1">
                  <c:v>164</c:v>
                </c:pt>
                <c:pt idx="2">
                  <c:v>161</c:v>
                </c:pt>
                <c:pt idx="3">
                  <c:v>161</c:v>
                </c:pt>
                <c:pt idx="4">
                  <c:v>163</c:v>
                </c:pt>
                <c:pt idx="5">
                  <c:v>252</c:v>
                </c:pt>
                <c:pt idx="6">
                  <c:v>372</c:v>
                </c:pt>
                <c:pt idx="7">
                  <c:v>398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3-02A3-469F-A1DB-8A30D3AA0E84}"/>
            </c:ext>
          </c:extLst>
        </c:ser>
        <c:ser>
          <c:idx val="1"/>
          <c:order val="1"/>
          <c:tx>
            <c:strRef>
              <c:f>HIC!$A$3</c:f>
              <c:strCache>
                <c:ptCount val="1"/>
                <c:pt idx="0">
                  <c:v>SH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HIC!$B$1:$I$1</c:f>
              <c:numCache>
                <c:formatCode>m/d/yyyy</c:formatCode>
                <c:ptCount val="8"/>
                <c:pt idx="0">
                  <c:v>42396</c:v>
                </c:pt>
                <c:pt idx="1">
                  <c:v>42760</c:v>
                </c:pt>
                <c:pt idx="2">
                  <c:v>43125</c:v>
                </c:pt>
                <c:pt idx="3">
                  <c:v>43488</c:v>
                </c:pt>
                <c:pt idx="4">
                  <c:v>43852</c:v>
                </c:pt>
                <c:pt idx="5">
                  <c:v>44223</c:v>
                </c:pt>
                <c:pt idx="6">
                  <c:v>44587</c:v>
                </c:pt>
                <c:pt idx="7">
                  <c:v>44951</c:v>
                </c:pt>
              </c:numCache>
            </c:numRef>
          </c:cat>
          <c:val>
            <c:numRef>
              <c:f>HIC!$B$3:$I$3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5</c:v>
                </c:pt>
                <c:pt idx="6">
                  <c:v>5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2A3-469F-A1DB-8A30D3AA0E84}"/>
            </c:ext>
          </c:extLst>
        </c:ser>
        <c:ser>
          <c:idx val="2"/>
          <c:order val="2"/>
          <c:tx>
            <c:strRef>
              <c:f>HIC!$A$4</c:f>
              <c:strCache>
                <c:ptCount val="1"/>
                <c:pt idx="0">
                  <c:v>TH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HIC!$B$1:$I$1</c:f>
              <c:numCache>
                <c:formatCode>m/d/yyyy</c:formatCode>
                <c:ptCount val="8"/>
                <c:pt idx="0">
                  <c:v>42396</c:v>
                </c:pt>
                <c:pt idx="1">
                  <c:v>42760</c:v>
                </c:pt>
                <c:pt idx="2">
                  <c:v>43125</c:v>
                </c:pt>
                <c:pt idx="3">
                  <c:v>43488</c:v>
                </c:pt>
                <c:pt idx="4">
                  <c:v>43852</c:v>
                </c:pt>
                <c:pt idx="5">
                  <c:v>44223</c:v>
                </c:pt>
                <c:pt idx="6">
                  <c:v>44587</c:v>
                </c:pt>
                <c:pt idx="7">
                  <c:v>44951</c:v>
                </c:pt>
              </c:numCache>
            </c:numRef>
          </c:cat>
          <c:val>
            <c:numRef>
              <c:f>HIC!$B$4:$I$4</c:f>
              <c:numCache>
                <c:formatCode>General</c:formatCode>
                <c:ptCount val="8"/>
                <c:pt idx="0">
                  <c:v>369</c:v>
                </c:pt>
                <c:pt idx="1">
                  <c:v>121</c:v>
                </c:pt>
                <c:pt idx="2">
                  <c:v>113</c:v>
                </c:pt>
                <c:pt idx="3">
                  <c:v>115</c:v>
                </c:pt>
                <c:pt idx="4">
                  <c:v>136</c:v>
                </c:pt>
                <c:pt idx="5">
                  <c:v>138</c:v>
                </c:pt>
                <c:pt idx="6">
                  <c:v>144</c:v>
                </c:pt>
                <c:pt idx="7">
                  <c:v>144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2A3-469F-A1DB-8A30D3AA0E84}"/>
            </c:ext>
          </c:extLst>
        </c:ser>
        <c:ser>
          <c:idx val="3"/>
          <c:order val="3"/>
          <c:tx>
            <c:strRef>
              <c:f>HIC!$A$5</c:f>
              <c:strCache>
                <c:ptCount val="1"/>
                <c:pt idx="0">
                  <c:v>PH-PSH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numRef>
              <c:f>HIC!$B$1:$I$1</c:f>
              <c:numCache>
                <c:formatCode>m/d/yyyy</c:formatCode>
                <c:ptCount val="8"/>
                <c:pt idx="0">
                  <c:v>42396</c:v>
                </c:pt>
                <c:pt idx="1">
                  <c:v>42760</c:v>
                </c:pt>
                <c:pt idx="2">
                  <c:v>43125</c:v>
                </c:pt>
                <c:pt idx="3">
                  <c:v>43488</c:v>
                </c:pt>
                <c:pt idx="4">
                  <c:v>43852</c:v>
                </c:pt>
                <c:pt idx="5">
                  <c:v>44223</c:v>
                </c:pt>
                <c:pt idx="6">
                  <c:v>44587</c:v>
                </c:pt>
                <c:pt idx="7">
                  <c:v>44951</c:v>
                </c:pt>
              </c:numCache>
            </c:numRef>
          </c:cat>
          <c:val>
            <c:numRef>
              <c:f>HIC!$B$5:$I$5</c:f>
              <c:numCache>
                <c:formatCode>General</c:formatCode>
                <c:ptCount val="8"/>
                <c:pt idx="0">
                  <c:v>340</c:v>
                </c:pt>
                <c:pt idx="1">
                  <c:v>358</c:v>
                </c:pt>
                <c:pt idx="2">
                  <c:v>375</c:v>
                </c:pt>
                <c:pt idx="3">
                  <c:v>347</c:v>
                </c:pt>
                <c:pt idx="4">
                  <c:v>352</c:v>
                </c:pt>
                <c:pt idx="5">
                  <c:v>397</c:v>
                </c:pt>
                <c:pt idx="6">
                  <c:v>426</c:v>
                </c:pt>
                <c:pt idx="7">
                  <c:v>442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2A3-469F-A1DB-8A30D3AA0E84}"/>
            </c:ext>
          </c:extLst>
        </c:ser>
        <c:ser>
          <c:idx val="4"/>
          <c:order val="4"/>
          <c:tx>
            <c:strRef>
              <c:f>HIC!$A$6</c:f>
              <c:strCache>
                <c:ptCount val="1"/>
                <c:pt idx="0">
                  <c:v>PH-RRH</c:v>
                </c:pt>
              </c:strCache>
            </c:strRef>
          </c:tx>
          <c:spPr>
            <a:solidFill>
              <a:schemeClr val="accent5"/>
            </a:solidFill>
            <a:ln w="25400">
              <a:noFill/>
            </a:ln>
            <a:effectLst/>
          </c:spPr>
          <c:cat>
            <c:numRef>
              <c:f>HIC!$B$1:$I$1</c:f>
              <c:numCache>
                <c:formatCode>m/d/yyyy</c:formatCode>
                <c:ptCount val="8"/>
                <c:pt idx="0">
                  <c:v>42396</c:v>
                </c:pt>
                <c:pt idx="1">
                  <c:v>42760</c:v>
                </c:pt>
                <c:pt idx="2">
                  <c:v>43125</c:v>
                </c:pt>
                <c:pt idx="3">
                  <c:v>43488</c:v>
                </c:pt>
                <c:pt idx="4">
                  <c:v>43852</c:v>
                </c:pt>
                <c:pt idx="5">
                  <c:v>44223</c:v>
                </c:pt>
                <c:pt idx="6">
                  <c:v>44587</c:v>
                </c:pt>
                <c:pt idx="7">
                  <c:v>44951</c:v>
                </c:pt>
              </c:numCache>
            </c:numRef>
          </c:cat>
          <c:val>
            <c:numRef>
              <c:f>HIC!$B$6:$I$6</c:f>
              <c:numCache>
                <c:formatCode>General</c:formatCode>
                <c:ptCount val="8"/>
                <c:pt idx="0">
                  <c:v>64</c:v>
                </c:pt>
                <c:pt idx="1">
                  <c:v>32</c:v>
                </c:pt>
                <c:pt idx="2">
                  <c:v>68</c:v>
                </c:pt>
                <c:pt idx="3">
                  <c:v>107</c:v>
                </c:pt>
                <c:pt idx="4">
                  <c:v>92</c:v>
                </c:pt>
                <c:pt idx="5">
                  <c:v>89</c:v>
                </c:pt>
                <c:pt idx="6">
                  <c:v>101</c:v>
                </c:pt>
                <c:pt idx="7">
                  <c:v>130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2A3-469F-A1DB-8A30D3AA0E84}"/>
            </c:ext>
          </c:extLst>
        </c:ser>
        <c:ser>
          <c:idx val="5"/>
          <c:order val="5"/>
          <c:tx>
            <c:strRef>
              <c:f>HIC!$A$7</c:f>
              <c:strCache>
                <c:ptCount val="1"/>
                <c:pt idx="0">
                  <c:v>PH-Other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  <a:effectLst/>
          </c:spPr>
          <c:cat>
            <c:numRef>
              <c:f>HIC!$B$1:$I$1</c:f>
              <c:numCache>
                <c:formatCode>m/d/yyyy</c:formatCode>
                <c:ptCount val="8"/>
                <c:pt idx="0">
                  <c:v>42396</c:v>
                </c:pt>
                <c:pt idx="1">
                  <c:v>42760</c:v>
                </c:pt>
                <c:pt idx="2">
                  <c:v>43125</c:v>
                </c:pt>
                <c:pt idx="3">
                  <c:v>43488</c:v>
                </c:pt>
                <c:pt idx="4">
                  <c:v>43852</c:v>
                </c:pt>
                <c:pt idx="5">
                  <c:v>44223</c:v>
                </c:pt>
                <c:pt idx="6">
                  <c:v>44587</c:v>
                </c:pt>
                <c:pt idx="7">
                  <c:v>44951</c:v>
                </c:pt>
              </c:numCache>
            </c:numRef>
          </c:cat>
          <c:val>
            <c:numRef>
              <c:f>HIC!$B$7:$I$7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10</c:v>
                </c:pt>
                <c:pt idx="7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2A3-469F-A1DB-8A30D3AA0E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2625768"/>
        <c:axId val="752621504"/>
        <c:extLst/>
      </c:areaChart>
      <c:dateAx>
        <c:axId val="752625768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2621504"/>
        <c:crosses val="autoZero"/>
        <c:auto val="1"/>
        <c:lblOffset val="100"/>
        <c:baseTimeUnit val="months"/>
        <c:majorUnit val="1"/>
        <c:majorTimeUnit val="years"/>
      </c:dateAx>
      <c:valAx>
        <c:axId val="752621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262576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304800</xdr:colOff>
      <xdr:row>14</xdr:row>
      <xdr:rowOff>165100</xdr:rowOff>
    </xdr:to>
    <xdr:graphicFrame macro="">
      <xdr:nvGraphicFramePr>
        <xdr:cNvPr id="13" name="Chart 2">
          <a:extLst>
            <a:ext uri="{FF2B5EF4-FFF2-40B4-BE49-F238E27FC236}">
              <a16:creationId xmlns:a16="http://schemas.microsoft.com/office/drawing/2014/main" id="{B0CE131E-2AA2-477A-B1BF-DC9C124C9F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0</xdr:row>
      <xdr:rowOff>0</xdr:rowOff>
    </xdr:from>
    <xdr:to>
      <xdr:col>15</xdr:col>
      <xdr:colOff>304800</xdr:colOff>
      <xdr:row>14</xdr:row>
      <xdr:rowOff>165100</xdr:rowOff>
    </xdr:to>
    <xdr:graphicFrame macro="">
      <xdr:nvGraphicFramePr>
        <xdr:cNvPr id="12" name="Chart 3">
          <a:extLst>
            <a:ext uri="{FF2B5EF4-FFF2-40B4-BE49-F238E27FC236}">
              <a16:creationId xmlns:a16="http://schemas.microsoft.com/office/drawing/2014/main" id="{FCBEBF5C-B8B3-42C8-9047-C00219D71BCB}"/>
            </a:ext>
            <a:ext uri="{147F2762-F138-4A5C-976F-8EAC2B608ADB}">
              <a16:predDERef xmlns:a16="http://schemas.microsoft.com/office/drawing/2014/main" pred="{B0CE131E-2AA2-477A-B1BF-DC9C124C9F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15</xdr:row>
      <xdr:rowOff>140970</xdr:rowOff>
    </xdr:from>
    <xdr:to>
      <xdr:col>7</xdr:col>
      <xdr:colOff>304800</xdr:colOff>
      <xdr:row>30</xdr:row>
      <xdr:rowOff>121920</xdr:rowOff>
    </xdr:to>
    <xdr:graphicFrame macro="">
      <xdr:nvGraphicFramePr>
        <xdr:cNvPr id="11" name="Chart 5">
          <a:extLst>
            <a:ext uri="{FF2B5EF4-FFF2-40B4-BE49-F238E27FC236}">
              <a16:creationId xmlns:a16="http://schemas.microsoft.com/office/drawing/2014/main" id="{484F639B-70B7-4453-B060-A894CC300B9B}"/>
            </a:ext>
            <a:ext uri="{147F2762-F138-4A5C-976F-8EAC2B608ADB}">
              <a16:predDERef xmlns:a16="http://schemas.microsoft.com/office/drawing/2014/main" pred="{FCBEBF5C-B8B3-42C8-9047-C00219D71B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518160</xdr:colOff>
      <xdr:row>15</xdr:row>
      <xdr:rowOff>121920</xdr:rowOff>
    </xdr:from>
    <xdr:to>
      <xdr:col>15</xdr:col>
      <xdr:colOff>228600</xdr:colOff>
      <xdr:row>30</xdr:row>
      <xdr:rowOff>104140</xdr:rowOff>
    </xdr:to>
    <xdr:graphicFrame macro="">
      <xdr:nvGraphicFramePr>
        <xdr:cNvPr id="10" name="Chart 6">
          <a:extLst>
            <a:ext uri="{FF2B5EF4-FFF2-40B4-BE49-F238E27FC236}">
              <a16:creationId xmlns:a16="http://schemas.microsoft.com/office/drawing/2014/main" id="{D5446BD8-555F-4A06-AB62-445A4D9B8298}"/>
            </a:ext>
            <a:ext uri="{147F2762-F138-4A5C-976F-8EAC2B608ADB}">
              <a16:predDERef xmlns:a16="http://schemas.microsoft.com/office/drawing/2014/main" pred="{484F639B-70B7-4453-B060-A894CC300B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7</xdr:col>
      <xdr:colOff>304800</xdr:colOff>
      <xdr:row>46</xdr:row>
      <xdr:rowOff>165100</xdr:rowOff>
    </xdr:to>
    <xdr:graphicFrame macro="">
      <xdr:nvGraphicFramePr>
        <xdr:cNvPr id="8" name="Chart 8">
          <a:extLst>
            <a:ext uri="{FF2B5EF4-FFF2-40B4-BE49-F238E27FC236}">
              <a16:creationId xmlns:a16="http://schemas.microsoft.com/office/drawing/2014/main" id="{E5D53988-09C8-410E-AE04-8BE66A99F113}"/>
            </a:ext>
            <a:ext uri="{147F2762-F138-4A5C-976F-8EAC2B608ADB}">
              <a16:predDERef xmlns:a16="http://schemas.microsoft.com/office/drawing/2014/main" pred="{D5446BD8-555F-4A06-AB62-445A4D9B82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Burdick, Julie" id="{E38BC822-0AE2-4530-884B-72CE99A82B53}" userId="S::HSJAT@dupageco.org::0aea2b15-9b82-4eee-8976-2279040c9e6b" providerId="AD"/>
  <person displayName="Burdick, Julie" id="{EA477253-E46A-43B5-AD1B-B8F9B0B61C41}" userId="S::hsjat@dupageco.org::0aea2b15-9b82-4eee-8976-2279040c9e6b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2" dT="2022-03-22T18:13:20.46" personId="{E38BC822-0AE2-4530-884B-72CE99A82B53}" id="{75F99E32-9584-4F8B-B646-946CB0C65815}">
    <text>Unable to access HUDHD.info data on 3/22/22</text>
  </threadedComment>
  <threadedComment ref="E2" dT="2022-03-22T18:13:03.54" personId="{E38BC822-0AE2-4530-884B-72CE99A82B53}" id="{4FBB9790-7D98-4EAC-B61C-341A410BD380}">
    <text>Observation only count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A2" dT="2023-01-11T19:27:39.09" personId="{E38BC822-0AE2-4530-884B-72CE99A82B53}" id="{843020DC-8D22-48DD-AC97-C182DB4FF102}">
    <text>ES, SH, TH</text>
  </threadedComment>
  <threadedComment ref="A3" dT="2023-01-11T19:16:04.66" personId="{EA477253-E46A-43B5-AD1B-B8F9B0B61C41}" id="{B4B44693-FCD4-4535-BD9C-89A30F263974}">
    <text>Includes more project types: ES, SH, TH, PH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Relationship Id="rId4" Type="http://schemas.microsoft.com/office/2017/10/relationships/threadedComment" Target="../threadedComments/threadedComment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4888F5-8F04-4C5E-9827-526895D96B80}">
  <sheetPr>
    <pageSetUpPr fitToPage="1"/>
  </sheetPr>
  <dimension ref="A1"/>
  <sheetViews>
    <sheetView tabSelected="1" zoomScale="125" zoomScaleNormal="125" workbookViewId="0">
      <selection activeCell="U15" sqref="U15"/>
    </sheetView>
  </sheetViews>
  <sheetFormatPr defaultColWidth="8.6328125" defaultRowHeight="14.5" x14ac:dyDescent="0.35"/>
  <cols>
    <col min="1" max="16384" width="8.6328125" style="4"/>
  </cols>
  <sheetData/>
  <pageMargins left="0.25" right="0.25" top="0.75" bottom="0.75" header="0.3" footer="0.3"/>
  <pageSetup scale="73" orientation="landscape" r:id="rId1"/>
  <headerFooter>
    <oddFooter>&amp;L&amp;A&amp;C&amp;P of &amp;N&amp;R&amp;D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D3ECB2-B779-46D1-A6C8-C99D0F6D934F}">
  <dimension ref="A1:H8"/>
  <sheetViews>
    <sheetView workbookViewId="0">
      <selection activeCell="E17" sqref="E17"/>
    </sheetView>
  </sheetViews>
  <sheetFormatPr defaultColWidth="9.08984375" defaultRowHeight="13" x14ac:dyDescent="0.3"/>
  <cols>
    <col min="1" max="1" width="17.453125" style="1" bestFit="1" customWidth="1"/>
    <col min="2" max="4" width="9.54296875" style="1" bestFit="1" customWidth="1"/>
    <col min="5" max="5" width="9.90625" style="1" bestFit="1" customWidth="1"/>
    <col min="6" max="6" width="9.54296875" style="1" bestFit="1" customWidth="1"/>
    <col min="7" max="7" width="9.54296875" style="1" customWidth="1"/>
    <col min="8" max="16384" width="9.08984375" style="1"/>
  </cols>
  <sheetData>
    <row r="1" spans="1:8" x14ac:dyDescent="0.3">
      <c r="A1" s="1" t="s">
        <v>0</v>
      </c>
      <c r="B1" s="2">
        <v>42032</v>
      </c>
      <c r="C1" s="2">
        <v>42760</v>
      </c>
      <c r="D1" s="2">
        <v>43488</v>
      </c>
      <c r="E1" s="2">
        <v>44223</v>
      </c>
      <c r="F1" s="2">
        <v>44587</v>
      </c>
      <c r="G1" s="2">
        <v>44951</v>
      </c>
      <c r="H1" s="1" t="s">
        <v>1</v>
      </c>
    </row>
    <row r="2" spans="1:8" x14ac:dyDescent="0.3">
      <c r="A2" s="1" t="s">
        <v>2</v>
      </c>
      <c r="B2" s="1">
        <v>30</v>
      </c>
      <c r="C2" s="1">
        <v>15</v>
      </c>
      <c r="D2" s="1">
        <v>10</v>
      </c>
      <c r="E2" s="1">
        <v>37</v>
      </c>
      <c r="F2" s="1">
        <v>31</v>
      </c>
      <c r="G2" s="9">
        <v>33</v>
      </c>
      <c r="H2" s="5">
        <f>(G2-F2)/F2</f>
        <v>6.4516129032258063E-2</v>
      </c>
    </row>
    <row r="3" spans="1:8" x14ac:dyDescent="0.3">
      <c r="A3" s="1" t="s">
        <v>3</v>
      </c>
      <c r="C3" s="1">
        <v>0</v>
      </c>
      <c r="D3" s="1">
        <v>0</v>
      </c>
      <c r="F3" s="1">
        <v>0</v>
      </c>
      <c r="G3" s="9">
        <v>2</v>
      </c>
      <c r="H3" s="5" t="e">
        <f t="shared" ref="H3:H8" si="0">(G3-F3)/F3</f>
        <v>#DIV/0!</v>
      </c>
    </row>
    <row r="4" spans="1:8" x14ac:dyDescent="0.3">
      <c r="A4" s="1" t="s">
        <v>4</v>
      </c>
      <c r="C4" s="1">
        <v>0</v>
      </c>
      <c r="D4" s="1">
        <v>0</v>
      </c>
      <c r="F4" s="1">
        <v>0</v>
      </c>
      <c r="G4" s="9">
        <v>0</v>
      </c>
      <c r="H4" s="5">
        <v>0</v>
      </c>
    </row>
    <row r="5" spans="1:8" x14ac:dyDescent="0.3">
      <c r="A5" s="1" t="s">
        <v>5</v>
      </c>
      <c r="C5" s="1">
        <v>15</v>
      </c>
      <c r="D5" s="1">
        <v>10</v>
      </c>
      <c r="F5" s="1">
        <v>31</v>
      </c>
      <c r="G5" s="9">
        <v>31</v>
      </c>
      <c r="H5" s="5">
        <f t="shared" si="0"/>
        <v>0</v>
      </c>
    </row>
    <row r="6" spans="1:8" x14ac:dyDescent="0.3">
      <c r="A6" s="3" t="s">
        <v>6</v>
      </c>
      <c r="C6" s="1">
        <v>0</v>
      </c>
      <c r="D6" s="1">
        <v>0</v>
      </c>
      <c r="F6" s="1">
        <v>6</v>
      </c>
      <c r="G6" s="9">
        <v>0</v>
      </c>
      <c r="H6" s="5">
        <f t="shared" si="0"/>
        <v>-1</v>
      </c>
    </row>
    <row r="7" spans="1:8" x14ac:dyDescent="0.3">
      <c r="A7" s="3" t="s">
        <v>7</v>
      </c>
      <c r="C7" s="1">
        <v>0</v>
      </c>
      <c r="D7" s="1">
        <v>0</v>
      </c>
      <c r="F7" s="1">
        <v>1</v>
      </c>
      <c r="G7" s="9">
        <v>0</v>
      </c>
      <c r="H7" s="5">
        <f t="shared" si="0"/>
        <v>-1</v>
      </c>
    </row>
    <row r="8" spans="1:8" x14ac:dyDescent="0.3">
      <c r="A8" s="3" t="s">
        <v>8</v>
      </c>
      <c r="C8" s="1">
        <v>3</v>
      </c>
      <c r="D8" s="1">
        <v>1</v>
      </c>
      <c r="F8" s="1">
        <v>3</v>
      </c>
      <c r="G8" s="9">
        <v>2</v>
      </c>
      <c r="H8" s="5">
        <f t="shared" si="0"/>
        <v>-0.33333333333333331</v>
      </c>
    </row>
  </sheetData>
  <pageMargins left="0.7" right="0.7" top="0.75" bottom="0.75" header="0.3" footer="0.3"/>
  <pageSetup orientation="landscape" horizontalDpi="1200" verticalDpi="1200" r:id="rId1"/>
  <headerFooter>
    <oddHeader>&amp;C&amp;A</oddHeader>
    <oddFooter>&amp;L&amp;A&amp;C&amp;P of &amp;N&amp;R&amp;D</oddFooter>
  </headerFooter>
  <legacy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xr2:uid="{E1BE90F5-D11C-40D6-938D-87A39EE07EF1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'Unsheltered Data'!B2:G2</xm:f>
              <xm:sqref>I2</xm:sqref>
            </x14:sparkline>
            <x14:sparkline>
              <xm:f>'Unsheltered Data'!B3:G3</xm:f>
              <xm:sqref>I3</xm:sqref>
            </x14:sparkline>
            <x14:sparkline>
              <xm:f>'Unsheltered Data'!B4:G4</xm:f>
              <xm:sqref>I4</xm:sqref>
            </x14:sparkline>
            <x14:sparkline>
              <xm:f>'Unsheltered Data'!B5:G5</xm:f>
              <xm:sqref>I5</xm:sqref>
            </x14:sparkline>
            <x14:sparkline>
              <xm:f>'Unsheltered Data'!B6:G6</xm:f>
              <xm:sqref>I6</xm:sqref>
            </x14:sparkline>
            <x14:sparkline>
              <xm:f>'Unsheltered Data'!B7:G7</xm:f>
              <xm:sqref>I7</xm:sqref>
            </x14:sparkline>
            <x14:sparkline>
              <xm:f>'Unsheltered Data'!B8:G8</xm:f>
              <xm:sqref>I8</xm:sqref>
            </x14:sparkline>
          </x14:sparklines>
        </x14:sparklineGroup>
      </x14:sparklineGroup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67D8BD-FEDC-44E1-B1A7-693663B27465}">
  <dimension ref="A1:K8"/>
  <sheetViews>
    <sheetView workbookViewId="0">
      <selection activeCell="L14" sqref="L14"/>
    </sheetView>
  </sheetViews>
  <sheetFormatPr defaultColWidth="9.08984375" defaultRowHeight="13" x14ac:dyDescent="0.3"/>
  <cols>
    <col min="1" max="1" width="17.453125" style="1" bestFit="1" customWidth="1"/>
    <col min="2" max="7" width="9.54296875" style="1" bestFit="1" customWidth="1"/>
    <col min="8" max="8" width="9.90625" style="1" bestFit="1" customWidth="1"/>
    <col min="9" max="9" width="9.54296875" style="1" bestFit="1" customWidth="1"/>
    <col min="10" max="10" width="9.54296875" style="1" customWidth="1"/>
    <col min="11" max="16384" width="9.08984375" style="1"/>
  </cols>
  <sheetData>
    <row r="1" spans="1:11" x14ac:dyDescent="0.3">
      <c r="A1" s="1" t="s">
        <v>0</v>
      </c>
      <c r="B1" s="2">
        <v>42032</v>
      </c>
      <c r="C1" s="2">
        <v>42396</v>
      </c>
      <c r="D1" s="2">
        <v>42760</v>
      </c>
      <c r="E1" s="2">
        <v>43125</v>
      </c>
      <c r="F1" s="2">
        <v>43488</v>
      </c>
      <c r="G1" s="2">
        <v>43852</v>
      </c>
      <c r="H1" s="2">
        <v>44223</v>
      </c>
      <c r="I1" s="2">
        <v>44587</v>
      </c>
      <c r="J1" s="2">
        <v>44951</v>
      </c>
      <c r="K1" s="1" t="s">
        <v>1</v>
      </c>
    </row>
    <row r="2" spans="1:11" x14ac:dyDescent="0.3">
      <c r="A2" s="1" t="s">
        <v>2</v>
      </c>
      <c r="B2" s="1">
        <v>642</v>
      </c>
      <c r="C2" s="1">
        <v>525</v>
      </c>
      <c r="D2" s="1">
        <v>316</v>
      </c>
      <c r="E2" s="1">
        <v>280</v>
      </c>
      <c r="F2" s="1">
        <v>299</v>
      </c>
      <c r="G2" s="1">
        <v>318</v>
      </c>
      <c r="H2" s="1">
        <v>388</v>
      </c>
      <c r="I2" s="1">
        <f>555-31</f>
        <v>524</v>
      </c>
      <c r="J2" s="10">
        <f>525-33</f>
        <v>492</v>
      </c>
      <c r="K2" s="5">
        <f>(J2-I2)/I2</f>
        <v>-6.1068702290076333E-2</v>
      </c>
    </row>
    <row r="3" spans="1:11" x14ac:dyDescent="0.3">
      <c r="A3" s="1" t="s">
        <v>3</v>
      </c>
      <c r="B3" s="1">
        <v>382</v>
      </c>
      <c r="C3" s="1">
        <v>351</v>
      </c>
      <c r="D3" s="1">
        <v>126</v>
      </c>
      <c r="E3" s="1">
        <v>124</v>
      </c>
      <c r="F3" s="1">
        <v>122</v>
      </c>
      <c r="G3" s="1">
        <v>137</v>
      </c>
      <c r="H3" s="1">
        <v>228</v>
      </c>
      <c r="I3" s="1">
        <v>318</v>
      </c>
      <c r="J3" s="10">
        <v>310</v>
      </c>
      <c r="K3" s="5">
        <f t="shared" ref="K3:K8" si="0">(J3-I3)/I3</f>
        <v>-2.5157232704402517E-2</v>
      </c>
    </row>
    <row r="4" spans="1:11" x14ac:dyDescent="0.3">
      <c r="A4" s="1" t="s">
        <v>4</v>
      </c>
      <c r="B4" s="1">
        <v>8</v>
      </c>
      <c r="C4" s="1">
        <v>8</v>
      </c>
      <c r="D4" s="1">
        <v>3</v>
      </c>
      <c r="E4" s="1">
        <v>6</v>
      </c>
      <c r="F4" s="1">
        <v>0</v>
      </c>
      <c r="G4" s="1">
        <v>0</v>
      </c>
      <c r="H4" s="1">
        <v>1</v>
      </c>
      <c r="I4" s="1">
        <v>0</v>
      </c>
      <c r="J4" s="10">
        <v>0</v>
      </c>
      <c r="K4" s="5">
        <v>0</v>
      </c>
    </row>
    <row r="5" spans="1:11" x14ac:dyDescent="0.3">
      <c r="A5" s="1" t="s">
        <v>5</v>
      </c>
      <c r="B5" s="1">
        <f>282-30</f>
        <v>252</v>
      </c>
      <c r="C5" s="1">
        <v>166</v>
      </c>
      <c r="D5" s="1">
        <f>202-15</f>
        <v>187</v>
      </c>
      <c r="E5" s="1">
        <v>150</v>
      </c>
      <c r="F5" s="1">
        <v>177</v>
      </c>
      <c r="G5" s="1">
        <v>181</v>
      </c>
      <c r="H5" s="1">
        <v>159</v>
      </c>
      <c r="I5" s="1">
        <f>237-31</f>
        <v>206</v>
      </c>
      <c r="J5" s="10">
        <v>182</v>
      </c>
      <c r="K5" s="5">
        <f t="shared" si="0"/>
        <v>-0.11650485436893204</v>
      </c>
    </row>
    <row r="6" spans="1:11" x14ac:dyDescent="0.3">
      <c r="A6" s="3" t="s">
        <v>6</v>
      </c>
      <c r="B6" s="1">
        <v>118</v>
      </c>
      <c r="C6" s="1">
        <v>95</v>
      </c>
      <c r="D6" s="1">
        <v>78</v>
      </c>
      <c r="E6" s="1">
        <v>85</v>
      </c>
      <c r="F6" s="1">
        <v>71</v>
      </c>
      <c r="G6" s="1">
        <v>77</v>
      </c>
      <c r="H6" s="1">
        <v>70</v>
      </c>
      <c r="I6" s="1">
        <f>(65-6)+11</f>
        <v>70</v>
      </c>
      <c r="J6" s="10">
        <v>71</v>
      </c>
      <c r="K6" s="5">
        <f t="shared" si="0"/>
        <v>1.4285714285714285E-2</v>
      </c>
    </row>
    <row r="7" spans="1:11" x14ac:dyDescent="0.3">
      <c r="A7" s="3" t="s">
        <v>7</v>
      </c>
      <c r="B7" s="1">
        <v>28</v>
      </c>
      <c r="C7" s="1">
        <v>26</v>
      </c>
      <c r="D7" s="1">
        <v>8</v>
      </c>
      <c r="E7" s="1">
        <v>13</v>
      </c>
      <c r="F7" s="1">
        <v>7</v>
      </c>
      <c r="G7" s="1">
        <v>8</v>
      </c>
      <c r="H7" s="1">
        <v>6</v>
      </c>
      <c r="I7" s="1">
        <v>12</v>
      </c>
      <c r="J7" s="10">
        <v>13</v>
      </c>
      <c r="K7" s="5">
        <f t="shared" si="0"/>
        <v>8.3333333333333329E-2</v>
      </c>
    </row>
    <row r="8" spans="1:11" x14ac:dyDescent="0.3">
      <c r="A8" s="3" t="s">
        <v>8</v>
      </c>
      <c r="B8" s="1">
        <v>50</v>
      </c>
      <c r="C8" s="1">
        <v>33</v>
      </c>
      <c r="D8" s="1">
        <v>33</v>
      </c>
      <c r="E8" s="1">
        <v>28</v>
      </c>
      <c r="F8" s="1">
        <v>30</v>
      </c>
      <c r="G8" s="1">
        <v>49</v>
      </c>
      <c r="H8" s="1">
        <v>68</v>
      </c>
      <c r="I8" s="1">
        <f>61-3</f>
        <v>58</v>
      </c>
      <c r="J8" s="10">
        <v>39</v>
      </c>
      <c r="K8" s="5">
        <f t="shared" si="0"/>
        <v>-0.32758620689655171</v>
      </c>
    </row>
  </sheetData>
  <pageMargins left="0.7" right="0.7" top="0.75" bottom="0.75" header="0.3" footer="0.3"/>
  <pageSetup orientation="landscape" horizontalDpi="1200" verticalDpi="1200" r:id="rId1"/>
  <headerFooter>
    <oddHeader>&amp;C&amp;A</oddHeader>
    <oddFooter>&amp;L&amp;A&amp;C&amp;P of &amp;N&amp;R&amp;D</oddFooter>
  </headerFooter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xr2:uid="{C3F91406-A70C-4946-BC81-F6BCFA1BC2B2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'Sheltered PIT Details'!B2:J2</xm:f>
              <xm:sqref>L2</xm:sqref>
            </x14:sparkline>
            <x14:sparkline>
              <xm:f>'Sheltered PIT Details'!B3:J3</xm:f>
              <xm:sqref>L3</xm:sqref>
            </x14:sparkline>
            <x14:sparkline>
              <xm:f>'Sheltered PIT Details'!B4:J4</xm:f>
              <xm:sqref>L4</xm:sqref>
            </x14:sparkline>
            <x14:sparkline>
              <xm:f>'Sheltered PIT Details'!B5:J5</xm:f>
              <xm:sqref>L5</xm:sqref>
            </x14:sparkline>
            <x14:sparkline>
              <xm:f>'Sheltered PIT Details'!B6:J6</xm:f>
              <xm:sqref>L6</xm:sqref>
            </x14:sparkline>
            <x14:sparkline>
              <xm:f>'Sheltered PIT Details'!B7:J7</xm:f>
              <xm:sqref>L7</xm:sqref>
            </x14:sparkline>
            <x14:sparkline>
              <xm:f>'Sheltered PIT Details'!B8:J8</xm:f>
              <xm:sqref>L8</xm:sqref>
            </x14:sparkline>
          </x14:sparklines>
        </x14:sparklineGroup>
      </x14:sparklineGroup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9B8436-F7FB-4E8C-9262-DD9EB5BFD926}">
  <dimension ref="A1:R8"/>
  <sheetViews>
    <sheetView workbookViewId="0">
      <selection activeCell="I4" sqref="I4"/>
    </sheetView>
  </sheetViews>
  <sheetFormatPr defaultRowHeight="14.5" x14ac:dyDescent="0.35"/>
  <cols>
    <col min="2" max="8" width="9.54296875" bestFit="1" customWidth="1"/>
    <col min="9" max="9" width="9.54296875" customWidth="1"/>
  </cols>
  <sheetData>
    <row r="1" spans="1:18" x14ac:dyDescent="0.35">
      <c r="A1" s="1" t="s">
        <v>0</v>
      </c>
      <c r="B1" s="2">
        <v>42396</v>
      </c>
      <c r="C1" s="2">
        <v>42760</v>
      </c>
      <c r="D1" s="2">
        <v>43125</v>
      </c>
      <c r="E1" s="2">
        <v>43488</v>
      </c>
      <c r="F1" s="2">
        <v>43852</v>
      </c>
      <c r="G1" s="2">
        <v>44223</v>
      </c>
      <c r="H1" s="2">
        <v>44587</v>
      </c>
      <c r="I1" s="2">
        <v>44951</v>
      </c>
      <c r="J1" s="1" t="s">
        <v>1</v>
      </c>
    </row>
    <row r="2" spans="1:18" x14ac:dyDescent="0.35">
      <c r="A2" t="s">
        <v>9</v>
      </c>
      <c r="B2">
        <v>136</v>
      </c>
      <c r="C2">
        <v>164</v>
      </c>
      <c r="D2">
        <v>161</v>
      </c>
      <c r="E2">
        <v>161</v>
      </c>
      <c r="F2">
        <v>163</v>
      </c>
      <c r="G2">
        <v>252</v>
      </c>
      <c r="H2">
        <v>372</v>
      </c>
      <c r="I2">
        <v>398</v>
      </c>
      <c r="J2" s="6">
        <f>(I2-H2)/H2</f>
        <v>6.9892473118279563E-2</v>
      </c>
      <c r="K2" s="1"/>
    </row>
    <row r="3" spans="1:18" x14ac:dyDescent="0.35">
      <c r="A3" t="s">
        <v>10</v>
      </c>
      <c r="B3">
        <v>0</v>
      </c>
      <c r="C3">
        <v>0</v>
      </c>
      <c r="D3">
        <v>2</v>
      </c>
      <c r="E3">
        <v>2</v>
      </c>
      <c r="F3">
        <v>3</v>
      </c>
      <c r="G3">
        <v>5</v>
      </c>
      <c r="H3">
        <v>5</v>
      </c>
      <c r="I3">
        <v>0</v>
      </c>
      <c r="J3" s="6">
        <f t="shared" ref="J3:J7" si="0">(I3-H3)/H3</f>
        <v>-1</v>
      </c>
      <c r="K3" s="1"/>
    </row>
    <row r="4" spans="1:18" x14ac:dyDescent="0.35">
      <c r="A4" t="s">
        <v>11</v>
      </c>
      <c r="B4">
        <v>369</v>
      </c>
      <c r="C4">
        <v>121</v>
      </c>
      <c r="D4">
        <v>113</v>
      </c>
      <c r="E4">
        <v>115</v>
      </c>
      <c r="F4">
        <v>136</v>
      </c>
      <c r="G4">
        <v>138</v>
      </c>
      <c r="H4">
        <v>144</v>
      </c>
      <c r="I4">
        <v>144</v>
      </c>
      <c r="J4" s="6">
        <f t="shared" si="0"/>
        <v>0</v>
      </c>
      <c r="K4" s="1"/>
    </row>
    <row r="5" spans="1:18" x14ac:dyDescent="0.35">
      <c r="A5" t="s">
        <v>12</v>
      </c>
      <c r="B5">
        <v>340</v>
      </c>
      <c r="C5">
        <v>358</v>
      </c>
      <c r="D5">
        <v>375</v>
      </c>
      <c r="E5">
        <v>347</v>
      </c>
      <c r="F5">
        <v>352</v>
      </c>
      <c r="G5">
        <v>397</v>
      </c>
      <c r="H5">
        <v>426</v>
      </c>
      <c r="I5">
        <v>442</v>
      </c>
      <c r="J5" s="6">
        <f t="shared" si="0"/>
        <v>3.7558685446009391E-2</v>
      </c>
      <c r="K5" s="1"/>
    </row>
    <row r="6" spans="1:18" x14ac:dyDescent="0.35">
      <c r="A6" t="s">
        <v>13</v>
      </c>
      <c r="B6">
        <v>64</v>
      </c>
      <c r="C6">
        <v>32</v>
      </c>
      <c r="D6">
        <v>68</v>
      </c>
      <c r="E6">
        <v>107</v>
      </c>
      <c r="F6">
        <v>92</v>
      </c>
      <c r="G6">
        <v>89</v>
      </c>
      <c r="H6">
        <v>101</v>
      </c>
      <c r="I6">
        <v>130</v>
      </c>
      <c r="J6" s="6">
        <f t="shared" si="0"/>
        <v>0.28712871287128711</v>
      </c>
      <c r="K6" s="1"/>
    </row>
    <row r="7" spans="1:18" x14ac:dyDescent="0.35">
      <c r="A7" t="s">
        <v>14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10</v>
      </c>
      <c r="I7">
        <v>68</v>
      </c>
      <c r="J7" s="6">
        <f t="shared" si="0"/>
        <v>5.8</v>
      </c>
      <c r="K7" s="1"/>
    </row>
    <row r="8" spans="1:18" x14ac:dyDescent="0.35">
      <c r="K8" s="1"/>
      <c r="P8">
        <v>537</v>
      </c>
      <c r="Q8">
        <v>640</v>
      </c>
      <c r="R8">
        <f>(Q8-P8)/P8</f>
        <v>0.19180633147113593</v>
      </c>
    </row>
  </sheetData>
  <pageMargins left="0.7" right="0.7" top="0.75" bottom="0.75" header="0.3" footer="0.3"/>
  <pageSetup orientation="landscape" horizontalDpi="1200" verticalDpi="1200" r:id="rId1"/>
  <headerFooter>
    <oddHeader>&amp;C&amp;A</oddHeader>
    <oddFooter>&amp;L&amp;A&amp;C&amp;P of &amp;N&amp;R&amp;D</oddFooter>
  </headerFooter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xr2:uid="{BE39D40B-5898-48DE-ACE9-B19DD3462F52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HIC!A2:I2</xm:f>
              <xm:sqref>K2</xm:sqref>
            </x14:sparkline>
            <x14:sparkline>
              <xm:f>HIC!A3:I3</xm:f>
              <xm:sqref>K3</xm:sqref>
            </x14:sparkline>
            <x14:sparkline>
              <xm:f>HIC!A4:I4</xm:f>
              <xm:sqref>K4</xm:sqref>
            </x14:sparkline>
            <x14:sparkline>
              <xm:f>HIC!A5:I5</xm:f>
              <xm:sqref>K5</xm:sqref>
            </x14:sparkline>
            <x14:sparkline>
              <xm:f>HIC!A6:I6</xm:f>
              <xm:sqref>K6</xm:sqref>
            </x14:sparkline>
            <x14:sparkline>
              <xm:f>HIC!A7:I7</xm:f>
              <xm:sqref>K7</xm:sqref>
            </x14:sparkline>
          </x14:sparklines>
        </x14:sparklineGroup>
      </x14:sparklineGroup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D79A1E-E707-4DDE-8623-67A6F4D2CD4A}">
  <dimension ref="A1:J8"/>
  <sheetViews>
    <sheetView workbookViewId="0">
      <selection activeCell="H3" sqref="H3"/>
    </sheetView>
  </sheetViews>
  <sheetFormatPr defaultColWidth="9.08984375" defaultRowHeight="13" x14ac:dyDescent="0.3"/>
  <cols>
    <col min="1" max="1" width="18.90625" style="1" bestFit="1" customWidth="1"/>
    <col min="2" max="8" width="10.6328125" style="1" customWidth="1"/>
    <col min="9" max="16384" width="9.08984375" style="1"/>
  </cols>
  <sheetData>
    <row r="1" spans="1:10" x14ac:dyDescent="0.3">
      <c r="A1" s="1" t="s">
        <v>15</v>
      </c>
      <c r="B1" s="1" t="s">
        <v>16</v>
      </c>
      <c r="C1" s="1" t="s">
        <v>17</v>
      </c>
      <c r="D1" s="1" t="s">
        <v>18</v>
      </c>
      <c r="E1" s="1" t="s">
        <v>19</v>
      </c>
      <c r="F1" s="1" t="s">
        <v>20</v>
      </c>
      <c r="G1" s="1" t="s">
        <v>21</v>
      </c>
      <c r="H1" s="1" t="s">
        <v>22</v>
      </c>
      <c r="I1" s="1" t="s">
        <v>1</v>
      </c>
    </row>
    <row r="2" spans="1:10" x14ac:dyDescent="0.3">
      <c r="A2" s="1" t="s">
        <v>23</v>
      </c>
      <c r="B2" s="1">
        <v>1400</v>
      </c>
      <c r="C2" s="1">
        <v>1174</v>
      </c>
      <c r="D2" s="1">
        <v>1214</v>
      </c>
      <c r="E2" s="1">
        <v>1113</v>
      </c>
      <c r="F2" s="1">
        <v>1321</v>
      </c>
      <c r="G2" s="1">
        <v>982</v>
      </c>
      <c r="H2" s="1">
        <v>1094</v>
      </c>
      <c r="I2" s="8">
        <f>(H2-G2)/G2</f>
        <v>0.11405295315682282</v>
      </c>
    </row>
    <row r="3" spans="1:10" x14ac:dyDescent="0.3">
      <c r="A3" s="1" t="s">
        <v>24</v>
      </c>
      <c r="D3" s="1">
        <v>1622</v>
      </c>
      <c r="E3" s="1">
        <v>1883</v>
      </c>
      <c r="F3" s="1">
        <v>1525</v>
      </c>
      <c r="G3" s="1">
        <v>1284</v>
      </c>
      <c r="H3" s="1">
        <v>1637</v>
      </c>
      <c r="I3" s="8">
        <f>(H3-G3)/G3</f>
        <v>0.27492211838006231</v>
      </c>
    </row>
    <row r="4" spans="1:10" x14ac:dyDescent="0.3">
      <c r="J4" s="7"/>
    </row>
    <row r="5" spans="1:10" x14ac:dyDescent="0.3">
      <c r="J5" s="7"/>
    </row>
    <row r="6" spans="1:10" x14ac:dyDescent="0.3">
      <c r="J6" s="7"/>
    </row>
    <row r="7" spans="1:10" x14ac:dyDescent="0.3">
      <c r="J7" s="7"/>
    </row>
    <row r="8" spans="1:10" x14ac:dyDescent="0.3">
      <c r="J8" s="7"/>
    </row>
  </sheetData>
  <pageMargins left="0.7" right="0.7" top="0.75" bottom="0.75" header="0.3" footer="0.3"/>
  <pageSetup orientation="landscape" horizontalDpi="1200" verticalDpi="1200" r:id="rId1"/>
  <headerFooter>
    <oddHeader>&amp;C&amp;A</oddHeader>
    <oddFooter>&amp;L&amp;A&amp;C&amp;P of &amp;N&amp;R&amp;D</oddFooter>
  </headerFooter>
  <legacy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xr2:uid="{63405723-912A-403A-92CD-87F2FFC6E208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'Annual Data'!B2:H2</xm:f>
              <xm:sqref>J2</xm:sqref>
            </x14:sparkline>
            <x14:sparkline>
              <xm:f>'Annual Data'!B3:H3</xm:f>
              <xm:sqref>J3</xm:sqref>
            </x14:sparkline>
          </x14:sparklines>
        </x14:sparklineGroup>
      </x14:sparklineGroup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9C7800805BD4943B73BAD8D8D4FDA89" ma:contentTypeVersion="14" ma:contentTypeDescription="Create a new document." ma:contentTypeScope="" ma:versionID="99b9b696fe957ba13920772c06dde20f">
  <xsd:schema xmlns:xsd="http://www.w3.org/2001/XMLSchema" xmlns:xs="http://www.w3.org/2001/XMLSchema" xmlns:p="http://schemas.microsoft.com/office/2006/metadata/properties" xmlns:ns2="59e67bc7-428b-495c-9451-5f8b52551757" xmlns:ns3="53df1de7-9499-4aa7-a990-ecf53b87d45c" targetNamespace="http://schemas.microsoft.com/office/2006/metadata/properties" ma:root="true" ma:fieldsID="a4d20799984a873a5b96000c744739ee" ns2:_="" ns3:_="">
    <xsd:import namespace="59e67bc7-428b-495c-9451-5f8b52551757"/>
    <xsd:import namespace="53df1de7-9499-4aa7-a990-ecf53b87d4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e67bc7-428b-495c-9451-5f8b5255175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57a069ad-dff9-4842-806a-e0b7a45a81c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df1de7-9499-4aa7-a990-ecf53b87d45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d3aedcd0-3311-4528-a213-9d41f38b3162}" ma:internalName="TaxCatchAll" ma:showField="CatchAllData" ma:web="53df1de7-9499-4aa7-a990-ecf53b87d4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df1de7-9499-4aa7-a990-ecf53b87d45c" xsi:nil="true"/>
    <lcf76f155ced4ddcb4097134ff3c332f xmlns="59e67bc7-428b-495c-9451-5f8b52551757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A9314947-5E25-44A9-BF4B-D9CFEADFCDA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4814ED1-56C5-461A-A3D2-063039BB05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e67bc7-428b-495c-9451-5f8b52551757"/>
    <ds:schemaRef ds:uri="53df1de7-9499-4aa7-a990-ecf53b87d4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7514DB8-4653-4F97-A834-118F9C522689}">
  <ds:schemaRefs>
    <ds:schemaRef ds:uri="http://schemas.microsoft.com/office/2006/metadata/properties"/>
    <ds:schemaRef ds:uri="http://www.w3.org/XML/1998/namespace"/>
    <ds:schemaRef ds:uri="http://purl.org/dc/dcmitype/"/>
    <ds:schemaRef ds:uri="59e67bc7-428b-495c-9451-5f8b52551757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53df1de7-9499-4aa7-a990-ecf53b87d45c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Graphic</vt:lpstr>
      <vt:lpstr>Unsheltered Data</vt:lpstr>
      <vt:lpstr>Sheltered PIT Details</vt:lpstr>
      <vt:lpstr>HIC</vt:lpstr>
      <vt:lpstr>Annual Data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Tremberth, Julie</dc:creator>
  <cp:keywords/>
  <dc:description/>
  <cp:lastModifiedBy>Burdick, Julie</cp:lastModifiedBy>
  <cp:revision/>
  <cp:lastPrinted>2023-03-27T19:55:54Z</cp:lastPrinted>
  <dcterms:created xsi:type="dcterms:W3CDTF">2020-04-17T19:21:22Z</dcterms:created>
  <dcterms:modified xsi:type="dcterms:W3CDTF">2023-04-10T00:42:47Z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0x010100B9C7800805BD4943B73BAD8D8D4FDA89</vt:lpwstr>
  </property>
  <property fmtid="{D5CDD505-2E9C-101B-9397-08002B2CF9AE}" pid="3" name="MediaServiceImageTags">
    <vt:lpwstr/>
  </property>
</Properties>
</file>